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jcheripuram\AppData\Local\Objective\Navigator\Caches\jcheripuram-iccecm.ipswich.qld.gov.au-443\Objects\"/>
    </mc:Choice>
  </mc:AlternateContent>
  <xr:revisionPtr revIDLastSave="0" documentId="13_ncr:1_{E33558F3-C265-4ED3-BE9A-24F97B6F25ED}" xr6:coauthVersionLast="47" xr6:coauthVersionMax="47" xr10:uidLastSave="{00000000-0000-0000-0000-000000000000}"/>
  <workbookProtection workbookAlgorithmName="SHA-512" workbookHashValue="xLHQEOjVnuHszWfd7k2sHPFeirvB3F339vl49Uq8ay/nNKCbpxozKr4RUSs8iDAaoh4vzS1UCvWtXnmpGknW5Q==" workbookSaltValue="gCfthunJq4tcdTasep3BnQ==" workbookSpinCount="100000" lockStructure="1"/>
  <bookViews>
    <workbookView xWindow="-98" yWindow="-98" windowWidth="28996" windowHeight="15796" xr2:uid="{3EE14636-10D3-4529-8E73-C89CE2F8A001}"/>
  </bookViews>
  <sheets>
    <sheet name="Compliance Assessments" sheetId="7" r:id="rId1"/>
    <sheet name="Pre-Con - RAL" sheetId="3" r:id="rId2"/>
    <sheet name="Pre-Con - MCU" sheetId="5" r:id="rId3"/>
    <sheet name="PDA OPW &amp; Minor Alt_Change"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7" l="1"/>
  <c r="I12" i="7"/>
  <c r="I8" i="3"/>
  <c r="I9" i="3"/>
  <c r="H5" i="6"/>
  <c r="I26" i="7"/>
  <c r="I7" i="7"/>
  <c r="H14" i="6"/>
  <c r="H13" i="6"/>
  <c r="I57" i="7"/>
  <c r="I54" i="7"/>
  <c r="I53" i="7"/>
  <c r="I49" i="7"/>
  <c r="I50" i="7"/>
  <c r="I48" i="7"/>
  <c r="I43" i="7"/>
  <c r="I44" i="7"/>
  <c r="I42" i="7"/>
  <c r="I39" i="7"/>
  <c r="I38" i="7"/>
  <c r="I36" i="7"/>
  <c r="I37" i="7"/>
  <c r="I35" i="7"/>
  <c r="I34" i="7"/>
  <c r="I30" i="7"/>
  <c r="I31" i="7"/>
  <c r="I29" i="7"/>
  <c r="I19" i="7"/>
  <c r="I20" i="7"/>
  <c r="I21" i="7"/>
  <c r="I22" i="7"/>
  <c r="I23" i="7"/>
  <c r="I24" i="7"/>
  <c r="I18" i="7"/>
  <c r="I15" i="7"/>
  <c r="I13" i="7"/>
  <c r="H19" i="6"/>
  <c r="H20" i="6"/>
  <c r="H21" i="6"/>
  <c r="H18" i="6"/>
  <c r="H11" i="5"/>
  <c r="H10" i="5"/>
  <c r="H6" i="5"/>
  <c r="H5" i="5"/>
  <c r="I17" i="3"/>
  <c r="I16" i="3"/>
  <c r="I15" i="3"/>
  <c r="I30" i="3"/>
  <c r="I27" i="3"/>
  <c r="I26" i="3"/>
  <c r="I25" i="3"/>
  <c r="I21" i="3"/>
  <c r="I7" i="3"/>
  <c r="I18" i="3"/>
  <c r="I12" i="3"/>
  <c r="I63" i="7" l="1"/>
  <c r="H25" i="6"/>
  <c r="H14" i="5"/>
  <c r="I35" i="3"/>
</calcChain>
</file>

<file path=xl/sharedStrings.xml><?xml version="1.0" encoding="utf-8"?>
<sst xmlns="http://schemas.openxmlformats.org/spreadsheetml/2006/main" count="235" uniqueCount="171">
  <si>
    <t>(a)</t>
  </si>
  <si>
    <t>Roads and Stormwater Drainage</t>
  </si>
  <si>
    <t>Minimum Fee</t>
  </si>
  <si>
    <t>Fee</t>
  </si>
  <si>
    <t>Unit</t>
  </si>
  <si>
    <t>No.</t>
  </si>
  <si>
    <t>(b)</t>
  </si>
  <si>
    <t>Streetscape, Traffic Signals</t>
  </si>
  <si>
    <t>Streetscaping Works</t>
  </si>
  <si>
    <t>(c)</t>
  </si>
  <si>
    <t>Waste Servicing</t>
  </si>
  <si>
    <t>(d)</t>
  </si>
  <si>
    <t>by Quotation</t>
  </si>
  <si>
    <t>(e)</t>
  </si>
  <si>
    <t>Vegetation Management and Fauna Management Plan</t>
  </si>
  <si>
    <t>(f)</t>
  </si>
  <si>
    <t>(g)</t>
  </si>
  <si>
    <t>Detention Basins/Storwmater and WSUD Devices</t>
  </si>
  <si>
    <t>Earthworks Management Plan</t>
  </si>
  <si>
    <t>Roads, stormwater drainage, earthworks, native vegetation clearing</t>
  </si>
  <si>
    <t>per lot</t>
  </si>
  <si>
    <t>Landscaping</t>
  </si>
  <si>
    <t>per 100 lineal of roadway beyond the first 100m</t>
  </si>
  <si>
    <t>Sub-Total</t>
  </si>
  <si>
    <t>SUBDIVISIONS</t>
  </si>
  <si>
    <t>TOTAL FEES PAYABLE - OPERATIONAL WORKS (VEG CLEARING &amp; BULK EARTHWORKS) =</t>
  </si>
  <si>
    <t>TOTAL FEES PAYABLE - PRE-CONSTRUCTION (INTERNAL WORKS) =</t>
  </si>
  <si>
    <t>TOTAL FEES PAYABLE - PRE-CONSTRUCTION (SUBDIVISION WORKS) =</t>
  </si>
  <si>
    <t>Each</t>
  </si>
  <si>
    <t>Major Devices/Infrastructure Review</t>
  </si>
  <si>
    <t>ICC Use Only</t>
  </si>
  <si>
    <t>Section 5.2.1 Self-Certification/Pre-Construction Concerning RAL Municipal Works (Civil Roads, Drainage, Earthworks, etc.)</t>
  </si>
  <si>
    <t>Roads, Stormwater Drainage, Earthworks, Native Vegetation Clearing and Landscaping</t>
  </si>
  <si>
    <t>AAE268</t>
  </si>
  <si>
    <t>AAE271</t>
  </si>
  <si>
    <t>Traffic Signals</t>
  </si>
  <si>
    <t>Electrical Retiulation and Rate 3 Public Lighting</t>
  </si>
  <si>
    <t>Traffic Signals (per signal/intersection)</t>
  </si>
  <si>
    <t>AAE272</t>
  </si>
  <si>
    <t>0 - 6 stations</t>
  </si>
  <si>
    <t>7 - 30 stations</t>
  </si>
  <si>
    <t>31 - 60 stations</t>
  </si>
  <si>
    <t>Greater than 60 stations</t>
  </si>
  <si>
    <t>AAE273</t>
  </si>
  <si>
    <t>Stormwater Quality</t>
  </si>
  <si>
    <t>AAE274</t>
  </si>
  <si>
    <t>AAE287</t>
  </si>
  <si>
    <t>Bio Basin &lt;800sqm - minor</t>
  </si>
  <si>
    <t>Bio Basin &gt;800 sqm (Wetland, online treatment, etc.) - Major</t>
  </si>
  <si>
    <t>Parks</t>
  </si>
  <si>
    <t>Linear Park</t>
  </si>
  <si>
    <t>Local/Neighbour Park</t>
  </si>
  <si>
    <t>District/Sports Park</t>
  </si>
  <si>
    <t>AAE276</t>
  </si>
  <si>
    <t>AAE277</t>
  </si>
  <si>
    <t>AAE278</t>
  </si>
  <si>
    <t>Revegetation/Rehabilitation</t>
  </si>
  <si>
    <t>AAE279</t>
  </si>
  <si>
    <t>Other Pre-Construction Submission</t>
  </si>
  <si>
    <t>Any other Pre-Construction not listed</t>
  </si>
  <si>
    <t>AAE280</t>
  </si>
  <si>
    <t>Section 5.2.2 PDA Self-Certification/Pre-Construction for works related to Material Change of Use</t>
  </si>
  <si>
    <t>Municipal Works (Roads &amp; Stormwater)</t>
  </si>
  <si>
    <t>Minor stormwater drainage/footpath works/stormwater quality works</t>
  </si>
  <si>
    <t>Minor Roadworks (inlcuding associated footpaths)</t>
  </si>
  <si>
    <t>Major municipal works</t>
  </si>
  <si>
    <t>AAE133</t>
  </si>
  <si>
    <t>AAE135</t>
  </si>
  <si>
    <t>AAE136</t>
  </si>
  <si>
    <t>Internal Works (Drainage, Car Parking, Landscaping, Earthworks, etc)</t>
  </si>
  <si>
    <t>Minor Development</t>
  </si>
  <si>
    <t>Major Development</t>
  </si>
  <si>
    <t>AAE269</t>
  </si>
  <si>
    <t>AAE270</t>
  </si>
  <si>
    <t>Section 5.2.3 Self-Certification/Pre-Construction for PDA Operational Works</t>
  </si>
  <si>
    <t>Others</t>
  </si>
  <si>
    <t>AAE281</t>
  </si>
  <si>
    <t>Less than 1 hectare</t>
  </si>
  <si>
    <t>Between 1 hectare and 5 hectares</t>
  </si>
  <si>
    <t>Between 5 hectares and 10 hectares</t>
  </si>
  <si>
    <t>Where greater than 10 hectares, an additional fee per 5 hectares thereafter</t>
  </si>
  <si>
    <t>AAE232</t>
  </si>
  <si>
    <t>Section 4.7 PDA Compliance Assessment</t>
  </si>
  <si>
    <t>s4.7.1 (b)</t>
  </si>
  <si>
    <t>Roads and Stormwater Drainage Works including Intersections and Roundabouts</t>
  </si>
  <si>
    <t>AAD330</t>
  </si>
  <si>
    <t>Major Roads, Intersections and Roundabouts</t>
  </si>
  <si>
    <t>s4.7.1 (c)</t>
  </si>
  <si>
    <t>per 100m lineal of roadway beyond the first 100m</t>
  </si>
  <si>
    <t>AAD332</t>
  </si>
  <si>
    <t>AAD333</t>
  </si>
  <si>
    <t>s4.7.1 (d)</t>
  </si>
  <si>
    <t>AAD334</t>
  </si>
  <si>
    <t>s4.7.1 (e)</t>
  </si>
  <si>
    <t>Revegetation/Rehabilitation of land area (greater than 1 hectare)</t>
  </si>
  <si>
    <t>Revegetation/Rehabilitation for Linear Open Space (less than 200m linear length)</t>
  </si>
  <si>
    <t>Revegetation/Rehabilitation for Linear Open Space (201m - 500m linear length)</t>
  </si>
  <si>
    <r>
      <t>Revegetation/Rehabilitation of land area (5,001m</t>
    </r>
    <r>
      <rPr>
        <vertAlign val="superscript"/>
        <sz val="11"/>
        <color theme="1"/>
        <rFont val="Calibri"/>
        <family val="2"/>
        <scheme val="minor"/>
      </rPr>
      <t>2</t>
    </r>
    <r>
      <rPr>
        <sz val="11"/>
        <color theme="1"/>
        <rFont val="Calibri"/>
        <family val="2"/>
        <scheme val="minor"/>
      </rPr>
      <t xml:space="preserve"> to 1 hectare)</t>
    </r>
  </si>
  <si>
    <t>AAD335</t>
  </si>
  <si>
    <t>AAD336</t>
  </si>
  <si>
    <t>Revegetation/Rehabilitation for Linear Open Space (greater than 500m linear length)</t>
  </si>
  <si>
    <t>Where Engineering Assessment is required (eg. for sewer mains/retaining walls) in respect to any of the above revegetation/rehabilitation works, an additional fee will be required</t>
  </si>
  <si>
    <r>
      <t xml:space="preserve">Linear Park, District Recreation Park, Major Recreation Park, Civic Park, District Sports Park or Regional Sports Park
</t>
    </r>
    <r>
      <rPr>
        <i/>
        <u/>
        <sz val="11"/>
        <color theme="1"/>
        <rFont val="Calibri"/>
        <family val="2"/>
        <scheme val="minor"/>
      </rPr>
      <t>Note</t>
    </r>
    <r>
      <rPr>
        <i/>
        <sz val="11"/>
        <color theme="1"/>
        <rFont val="Calibri"/>
        <family val="2"/>
        <scheme val="minor"/>
      </rPr>
      <t xml:space="preserve">: Where major works of a unique, specialised, complex or ancillary nature are proposed, Council will require the payment of a separate fee equivalent to the actual cost of review and inspection, with an amount equal to the estimate cost being lodged prior to the commencement of review of the landscaping drawings. </t>
    </r>
  </si>
  <si>
    <t>Parkland/Play Areas, Neighbourhood Recreation Park &amp; Local Recreation Park</t>
  </si>
  <si>
    <r>
      <t>per 500m</t>
    </r>
    <r>
      <rPr>
        <vertAlign val="superscript"/>
        <sz val="11"/>
        <color theme="1"/>
        <rFont val="Calibri"/>
        <family val="2"/>
        <scheme val="minor"/>
      </rPr>
      <t>2</t>
    </r>
    <r>
      <rPr>
        <sz val="11"/>
        <color theme="1"/>
        <rFont val="Calibri"/>
        <family val="2"/>
        <scheme val="minor"/>
      </rPr>
      <t xml:space="preserve"> beyond the first 500m</t>
    </r>
    <r>
      <rPr>
        <vertAlign val="superscript"/>
        <sz val="11"/>
        <color theme="1"/>
        <rFont val="Calibri"/>
        <family val="2"/>
        <scheme val="minor"/>
      </rPr>
      <t>2</t>
    </r>
    <r>
      <rPr>
        <sz val="11"/>
        <color theme="1"/>
        <rFont val="Calibri"/>
        <family val="2"/>
        <scheme val="minor"/>
      </rPr>
      <t xml:space="preserve"> </t>
    </r>
  </si>
  <si>
    <t>AAD339</t>
  </si>
  <si>
    <t>AAD338</t>
  </si>
  <si>
    <t>AAD337</t>
  </si>
  <si>
    <t>s4.7.1 (f)</t>
  </si>
  <si>
    <t>AAD340</t>
  </si>
  <si>
    <t xml:space="preserve">  </t>
  </si>
  <si>
    <t>s4.7.1 (g)</t>
  </si>
  <si>
    <t>Non Rate 3 Street Lighting</t>
  </si>
  <si>
    <t>Rate 3 Public Lighting, 0 - 6 stations</t>
  </si>
  <si>
    <t>Rate 3 Public Lighting, 7 - 30 stations</t>
  </si>
  <si>
    <t>Rate 3 Public Lighting, 31 - 60 stations</t>
  </si>
  <si>
    <t>Rate 3 Public Lighting, greater than 60 stations or Complex Project</t>
  </si>
  <si>
    <t>Rate 3 Public Lighting - design re-submission</t>
  </si>
  <si>
    <t>Per Submission</t>
  </si>
  <si>
    <t>AAD341</t>
  </si>
  <si>
    <t>AAD342</t>
  </si>
  <si>
    <t>AAD343</t>
  </si>
  <si>
    <r>
      <t>Earthworks (</t>
    </r>
    <r>
      <rPr>
        <i/>
        <sz val="11"/>
        <color theme="1"/>
        <rFont val="Calibri"/>
        <family val="2"/>
        <scheme val="minor"/>
      </rPr>
      <t>for early bulk earthworks, where allowed by conditions of RAL/MCU approval)</t>
    </r>
  </si>
  <si>
    <t>s4.7.2 (a)</t>
  </si>
  <si>
    <t>Detention Basins/Stormwater drainage (including roofwater)</t>
  </si>
  <si>
    <t>Stormwater Quality (WSUD, SQIDs)</t>
  </si>
  <si>
    <t>Small Quality/Detnetion Device Review</t>
  </si>
  <si>
    <t>AAD347</t>
  </si>
  <si>
    <t>AAD344</t>
  </si>
  <si>
    <t>AAD345</t>
  </si>
  <si>
    <t>AAD346</t>
  </si>
  <si>
    <t>s4.7.2 (b)</t>
  </si>
  <si>
    <t>Lighting</t>
  </si>
  <si>
    <t>Stormwater Management Plans</t>
  </si>
  <si>
    <r>
      <t>Change area up to 5,000m</t>
    </r>
    <r>
      <rPr>
        <vertAlign val="superscript"/>
        <sz val="11"/>
        <color theme="1"/>
        <rFont val="Calibri"/>
        <family val="2"/>
        <scheme val="minor"/>
      </rPr>
      <t>2</t>
    </r>
    <r>
      <rPr>
        <sz val="11"/>
        <color theme="1"/>
        <rFont val="Calibri"/>
        <family val="2"/>
        <scheme val="minor"/>
      </rPr>
      <t xml:space="preserve"> </t>
    </r>
  </si>
  <si>
    <r>
      <t>Change area above 5,000m</t>
    </r>
    <r>
      <rPr>
        <vertAlign val="superscript"/>
        <sz val="11"/>
        <color theme="1"/>
        <rFont val="Calibri"/>
        <family val="2"/>
        <scheme val="minor"/>
      </rPr>
      <t>2</t>
    </r>
    <r>
      <rPr>
        <sz val="11"/>
        <color theme="1"/>
        <rFont val="Calibri"/>
        <family val="2"/>
        <scheme val="minor"/>
      </rPr>
      <t xml:space="preserve"> up tp 1 hectare</t>
    </r>
  </si>
  <si>
    <t>Change area greater than 1 hectare</t>
  </si>
  <si>
    <r>
      <t>Contibuting catchment area up to 5,000m</t>
    </r>
    <r>
      <rPr>
        <vertAlign val="superscript"/>
        <sz val="11"/>
        <color theme="1"/>
        <rFont val="Calibri"/>
        <family val="2"/>
        <scheme val="minor"/>
      </rPr>
      <t>2</t>
    </r>
    <r>
      <rPr>
        <sz val="11"/>
        <color theme="1"/>
        <rFont val="Calibri"/>
        <family val="2"/>
        <scheme val="minor"/>
      </rPr>
      <t xml:space="preserve"> </t>
    </r>
  </si>
  <si>
    <r>
      <t>Contibuting catchment 5,001m</t>
    </r>
    <r>
      <rPr>
        <vertAlign val="superscript"/>
        <sz val="11"/>
        <color theme="1"/>
        <rFont val="Calibri"/>
        <family val="2"/>
        <scheme val="minor"/>
      </rPr>
      <t>2</t>
    </r>
    <r>
      <rPr>
        <sz val="11"/>
        <color theme="1"/>
        <rFont val="Calibri"/>
        <family val="2"/>
        <scheme val="minor"/>
      </rPr>
      <t xml:space="preserve"> up to 1 hectare</t>
    </r>
  </si>
  <si>
    <t>Contibuting catchment area greater than 1 hectare</t>
  </si>
  <si>
    <t>AAD348</t>
  </si>
  <si>
    <t>s4.7.2 (c)</t>
  </si>
  <si>
    <t>Earthworks Management Plan and Dispersive Soil Management Plan</t>
  </si>
  <si>
    <t>Dispersive Soil Management Plan</t>
  </si>
  <si>
    <t>AAD349</t>
  </si>
  <si>
    <t>AAD350</t>
  </si>
  <si>
    <t>s4.7.2 (f)</t>
  </si>
  <si>
    <t>Traffic Reports</t>
  </si>
  <si>
    <t>AAD353</t>
  </si>
  <si>
    <t>s4.7.3 (a)</t>
  </si>
  <si>
    <t>Any other Compliance Assessment not included in above</t>
  </si>
  <si>
    <t>AAD354</t>
  </si>
  <si>
    <t>per signal/intersection</t>
  </si>
  <si>
    <r>
      <t xml:space="preserve">Traffic signals design 
</t>
    </r>
    <r>
      <rPr>
        <i/>
        <u/>
        <sz val="11"/>
        <color theme="1"/>
        <rFont val="Calibri"/>
        <family val="2"/>
        <scheme val="minor"/>
      </rPr>
      <t>Note:</t>
    </r>
    <r>
      <rPr>
        <i/>
        <sz val="11"/>
        <color theme="1"/>
        <rFont val="Calibri"/>
        <family val="2"/>
        <scheme val="minor"/>
      </rPr>
      <t xml:space="preserve"> In addition to any fee associated with third party review</t>
    </r>
  </si>
  <si>
    <r>
      <t>Revegetation/Rehabilitation of land area (up to 5,000m</t>
    </r>
    <r>
      <rPr>
        <vertAlign val="superscript"/>
        <sz val="11"/>
        <color theme="1"/>
        <rFont val="Calibri"/>
        <family val="2"/>
        <scheme val="minor"/>
      </rPr>
      <t>2</t>
    </r>
    <r>
      <rPr>
        <sz val="11"/>
        <color theme="1"/>
        <rFont val="Calibri"/>
        <family val="2"/>
        <scheme val="minor"/>
      </rPr>
      <t>)</t>
    </r>
  </si>
  <si>
    <t>each application</t>
  </si>
  <si>
    <t>Revegetation/Rehabilitation and Parks</t>
  </si>
  <si>
    <t>s5.2.3</t>
  </si>
  <si>
    <t>s5.1.4</t>
  </si>
  <si>
    <t>s5.1.3</t>
  </si>
  <si>
    <t>Clearing Not Associated with a MCU</t>
  </si>
  <si>
    <t>Earthworks Note Associated with a MCU or RAL</t>
  </si>
  <si>
    <t>AAE111</t>
  </si>
  <si>
    <r>
      <t>200m</t>
    </r>
    <r>
      <rPr>
        <vertAlign val="superscript"/>
        <sz val="11"/>
        <color theme="1"/>
        <rFont val="Calibri"/>
        <family val="2"/>
        <scheme val="minor"/>
      </rPr>
      <t>2</t>
    </r>
    <r>
      <rPr>
        <sz val="11"/>
        <color theme="1"/>
        <rFont val="Calibri"/>
        <family val="2"/>
        <scheme val="minor"/>
      </rPr>
      <t xml:space="preserve"> - 2,500m</t>
    </r>
    <r>
      <rPr>
        <vertAlign val="superscript"/>
        <sz val="11"/>
        <color theme="1"/>
        <rFont val="Calibri"/>
        <family val="2"/>
        <scheme val="minor"/>
      </rPr>
      <t>2</t>
    </r>
    <r>
      <rPr>
        <sz val="11"/>
        <color theme="1"/>
        <rFont val="Calibri"/>
        <family val="2"/>
        <scheme val="minor"/>
      </rPr>
      <t xml:space="preserve"> in area</t>
    </r>
  </si>
  <si>
    <r>
      <t>2,500m</t>
    </r>
    <r>
      <rPr>
        <vertAlign val="superscript"/>
        <sz val="11"/>
        <color theme="1"/>
        <rFont val="Calibri"/>
        <family val="2"/>
        <scheme val="minor"/>
      </rPr>
      <t>2</t>
    </r>
    <r>
      <rPr>
        <sz val="11"/>
        <color theme="1"/>
        <rFont val="Calibri"/>
        <family val="2"/>
        <scheme val="minor"/>
      </rPr>
      <t xml:space="preserve"> - 20,000m</t>
    </r>
    <r>
      <rPr>
        <vertAlign val="superscript"/>
        <sz val="11"/>
        <color theme="1"/>
        <rFont val="Calibri"/>
        <family val="2"/>
        <scheme val="minor"/>
      </rPr>
      <t>2</t>
    </r>
    <r>
      <rPr>
        <sz val="11"/>
        <color theme="1"/>
        <rFont val="Calibri"/>
        <family val="2"/>
        <scheme val="minor"/>
      </rPr>
      <t xml:space="preserve"> in area</t>
    </r>
  </si>
  <si>
    <r>
      <t>Greater than 20,000m</t>
    </r>
    <r>
      <rPr>
        <vertAlign val="superscript"/>
        <sz val="11"/>
        <color theme="1"/>
        <rFont val="Calibri"/>
        <family val="2"/>
        <scheme val="minor"/>
      </rPr>
      <t>2</t>
    </r>
    <r>
      <rPr>
        <sz val="11"/>
        <color theme="1"/>
        <rFont val="Calibri"/>
        <family val="2"/>
        <scheme val="minor"/>
      </rPr>
      <t xml:space="preserve"> in area</t>
    </r>
  </si>
  <si>
    <t>Section 5.2.4 PDA Operational Works and Minor Alteration/Change</t>
  </si>
  <si>
    <t>In accordance with sections 5.1.1 to 5.1.4</t>
  </si>
  <si>
    <t>Landscaping - minimum fee</t>
  </si>
  <si>
    <t>Streetscaping Works - Minimum fee</t>
  </si>
  <si>
    <t>TOTAL FEES PAYABLE - COMPLIANCE ASSESSMENT (SUBDIVISION WORKS)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</si>
</sst>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vertAlign val="superscript"/>
      <sz val="11"/>
      <color theme="1"/>
      <name val="Calibri"/>
      <family val="2"/>
      <scheme val="minor"/>
    </font>
    <font>
      <i/>
      <sz val="11"/>
      <color theme="1"/>
      <name val="Calibri"/>
      <family val="2"/>
      <scheme val="minor"/>
    </font>
    <font>
      <sz val="14"/>
      <color theme="1"/>
      <name val="Calibri"/>
      <family val="2"/>
      <scheme val="minor"/>
    </font>
    <font>
      <b/>
      <i/>
      <sz val="11"/>
      <color theme="1"/>
      <name val="Calibri"/>
      <family val="2"/>
      <scheme val="minor"/>
    </font>
    <font>
      <i/>
      <sz val="11"/>
      <color theme="4"/>
      <name val="Calibri"/>
      <family val="2"/>
      <scheme val="minor"/>
    </font>
    <font>
      <i/>
      <u/>
      <sz val="11"/>
      <color theme="1"/>
      <name val="Calibri"/>
      <family val="2"/>
      <scheme val="minor"/>
    </font>
    <font>
      <sz val="8"/>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2">
    <border>
      <left/>
      <right/>
      <top/>
      <bottom/>
      <diagonal/>
    </border>
    <border>
      <left/>
      <right/>
      <top style="thin">
        <color auto="1"/>
      </top>
      <bottom style="thin">
        <color auto="1"/>
      </bottom>
      <diagonal/>
    </border>
  </borders>
  <cellStyleXfs count="1">
    <xf numFmtId="0" fontId="0" fillId="0" borderId="0"/>
  </cellStyleXfs>
  <cellXfs count="22">
    <xf numFmtId="0" fontId="0" fillId="0" borderId="0" xfId="0"/>
    <xf numFmtId="0" fontId="0" fillId="0" borderId="0" xfId="0" applyAlignment="1">
      <alignment horizontal="center"/>
    </xf>
    <xf numFmtId="164" fontId="0" fillId="0" borderId="0" xfId="0" applyNumberFormat="1" applyAlignment="1">
      <alignment horizontal="center"/>
    </xf>
    <xf numFmtId="0" fontId="1" fillId="0" borderId="0" xfId="0" applyFont="1"/>
    <xf numFmtId="0" fontId="2" fillId="0" borderId="0" xfId="0" applyFont="1"/>
    <xf numFmtId="0" fontId="0" fillId="0" borderId="0" xfId="0" applyAlignment="1">
      <alignment wrapText="1"/>
    </xf>
    <xf numFmtId="0" fontId="0" fillId="0" borderId="0" xfId="0" applyAlignment="1">
      <alignment horizontal="center" wrapText="1"/>
    </xf>
    <xf numFmtId="0" fontId="5" fillId="0" borderId="0" xfId="0" applyFont="1"/>
    <xf numFmtId="0" fontId="5" fillId="2" borderId="1" xfId="0" applyFont="1" applyFill="1" applyBorder="1"/>
    <xf numFmtId="164" fontId="5" fillId="2" borderId="1" xfId="0" applyNumberFormat="1" applyFont="1" applyFill="1" applyBorder="1" applyAlignment="1">
      <alignment horizontal="center"/>
    </xf>
    <xf numFmtId="0" fontId="5" fillId="2" borderId="1" xfId="0" applyFont="1" applyFill="1" applyBorder="1" applyAlignment="1">
      <alignment wrapText="1"/>
    </xf>
    <xf numFmtId="0" fontId="5" fillId="2" borderId="1" xfId="0" applyFont="1" applyFill="1" applyBorder="1" applyAlignment="1">
      <alignment horizontal="center"/>
    </xf>
    <xf numFmtId="0" fontId="0" fillId="3" borderId="0" xfId="0" applyFill="1" applyAlignment="1" applyProtection="1">
      <alignment horizontal="center"/>
      <protection locked="0"/>
    </xf>
    <xf numFmtId="0" fontId="0" fillId="2" borderId="1" xfId="0" applyFill="1" applyBorder="1"/>
    <xf numFmtId="164" fontId="0" fillId="2" borderId="1" xfId="0" applyNumberFormat="1" applyFill="1" applyBorder="1" applyAlignment="1">
      <alignment horizontal="center"/>
    </xf>
    <xf numFmtId="164" fontId="7" fillId="0" borderId="0" xfId="0" applyNumberFormat="1" applyFont="1" applyAlignment="1">
      <alignment horizontal="center"/>
    </xf>
    <xf numFmtId="164" fontId="4" fillId="3" borderId="0" xfId="0" applyNumberFormat="1" applyFont="1" applyFill="1" applyAlignment="1">
      <alignment horizontal="center"/>
    </xf>
    <xf numFmtId="0" fontId="6" fillId="0" borderId="0" xfId="0" applyFont="1"/>
    <xf numFmtId="164" fontId="4" fillId="4" borderId="0" xfId="0" applyNumberFormat="1" applyFont="1" applyFill="1" applyAlignment="1">
      <alignment horizontal="center"/>
    </xf>
    <xf numFmtId="0" fontId="1" fillId="0" borderId="0" xfId="0" applyFont="1" applyAlignment="1">
      <alignment wrapText="1"/>
    </xf>
    <xf numFmtId="0" fontId="1" fillId="0" borderId="0" xfId="0" applyFont="1" applyAlignment="1">
      <alignment vertical="top"/>
    </xf>
    <xf numFmtId="164" fontId="0" fillId="0" borderId="0" xfId="0" applyNumberFormat="1" applyAlignment="1">
      <alignment wrapText="1"/>
    </xf>
  </cellXfs>
  <cellStyles count="1">
    <cellStyle name="Normal" xfId="0" builtinId="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2.xml" Id="R5bb405943ea7400b" /></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BD8BE-F3AA-4F21-A840-2138C7232D46}">
  <dimension ref="A1:I63"/>
  <sheetViews>
    <sheetView tabSelected="1" workbookViewId="0">
      <pane ySplit="5" topLeftCell="A6" activePane="bottomLeft" state="frozen"/>
      <selection activeCell="H27" sqref="H27"/>
      <selection pane="bottomLeft" activeCell="M12" sqref="M12"/>
    </sheetView>
  </sheetViews>
  <sheetFormatPr defaultRowHeight="14.25" x14ac:dyDescent="0.45"/>
  <cols>
    <col min="1" max="1" width="11.1328125" customWidth="1"/>
    <col min="2" max="2" width="49" customWidth="1"/>
    <col min="3" max="3" width="13.3984375" style="2" bestFit="1" customWidth="1"/>
    <col min="4" max="4" width="13.3984375" style="2" customWidth="1"/>
    <col min="5" max="6" width="14.3984375" style="2" customWidth="1"/>
    <col min="7" max="7" width="37.86328125" style="5" customWidth="1"/>
    <col min="8" max="8" width="10.1328125" style="1" customWidth="1"/>
    <col min="9" max="9" width="19.73046875" style="2" customWidth="1"/>
  </cols>
  <sheetData>
    <row r="1" spans="1:9" ht="18" x14ac:dyDescent="0.55000000000000004">
      <c r="A1" s="4" t="s">
        <v>82</v>
      </c>
    </row>
    <row r="3" spans="1:9" x14ac:dyDescent="0.45">
      <c r="A3" s="17" t="s">
        <v>24</v>
      </c>
    </row>
    <row r="5" spans="1:9" x14ac:dyDescent="0.45">
      <c r="C5" s="2" t="s">
        <v>2</v>
      </c>
      <c r="D5" s="15" t="s">
        <v>30</v>
      </c>
      <c r="E5" s="2" t="s">
        <v>3</v>
      </c>
      <c r="F5" s="15" t="s">
        <v>30</v>
      </c>
      <c r="G5" s="6" t="s">
        <v>4</v>
      </c>
      <c r="H5" s="1" t="s">
        <v>5</v>
      </c>
      <c r="I5" s="2" t="s">
        <v>23</v>
      </c>
    </row>
    <row r="6" spans="1:9" x14ac:dyDescent="0.45">
      <c r="A6" s="3" t="s">
        <v>83</v>
      </c>
      <c r="B6" s="3" t="s">
        <v>1</v>
      </c>
    </row>
    <row r="7" spans="1:9" ht="28.5" x14ac:dyDescent="0.45">
      <c r="A7" s="3"/>
      <c r="B7" s="5" t="s">
        <v>84</v>
      </c>
      <c r="C7" s="2">
        <v>1145</v>
      </c>
      <c r="D7" s="15" t="s">
        <v>85</v>
      </c>
      <c r="E7" s="2">
        <v>360</v>
      </c>
      <c r="F7" s="15" t="s">
        <v>85</v>
      </c>
      <c r="G7" s="5" t="s">
        <v>88</v>
      </c>
      <c r="H7" s="12"/>
      <c r="I7" s="2">
        <f>IF(H7=0,0,C7+(H7*E7))</f>
        <v>0</v>
      </c>
    </row>
    <row r="8" spans="1:9" x14ac:dyDescent="0.45">
      <c r="B8" s="5" t="s">
        <v>86</v>
      </c>
      <c r="D8" s="15"/>
      <c r="E8" s="16" t="s">
        <v>12</v>
      </c>
      <c r="F8" s="15" t="s">
        <v>60</v>
      </c>
      <c r="H8" s="5"/>
    </row>
    <row r="9" spans="1:9" x14ac:dyDescent="0.45">
      <c r="B9" s="5"/>
      <c r="F9" s="15"/>
    </row>
    <row r="10" spans="1:9" x14ac:dyDescent="0.45">
      <c r="A10" s="3" t="s">
        <v>87</v>
      </c>
      <c r="B10" s="19" t="s">
        <v>7</v>
      </c>
      <c r="F10" s="15"/>
    </row>
    <row r="11" spans="1:9" x14ac:dyDescent="0.45">
      <c r="B11" s="5" t="s">
        <v>169</v>
      </c>
      <c r="C11" s="2">
        <v>1150</v>
      </c>
      <c r="D11" s="15" t="s">
        <v>89</v>
      </c>
      <c r="F11" s="15"/>
      <c r="H11" s="12"/>
      <c r="I11" s="2">
        <f>H11*C11</f>
        <v>0</v>
      </c>
    </row>
    <row r="12" spans="1:9" ht="28.5" x14ac:dyDescent="0.45">
      <c r="B12" s="5" t="s">
        <v>8</v>
      </c>
      <c r="D12" s="15"/>
      <c r="E12" s="2">
        <v>305</v>
      </c>
      <c r="F12" s="15" t="s">
        <v>89</v>
      </c>
      <c r="G12" s="5" t="s">
        <v>88</v>
      </c>
      <c r="H12" s="12"/>
      <c r="I12" s="2">
        <f>IF(H12=0,0,C12+(H12*E12))</f>
        <v>0</v>
      </c>
    </row>
    <row r="13" spans="1:9" ht="42.75" x14ac:dyDescent="0.45">
      <c r="B13" s="5" t="s">
        <v>153</v>
      </c>
      <c r="E13" s="2">
        <v>3570</v>
      </c>
      <c r="F13" s="15" t="s">
        <v>90</v>
      </c>
      <c r="G13" s="5" t="s">
        <v>152</v>
      </c>
      <c r="H13" s="12"/>
      <c r="I13" s="2">
        <f>H13*E13</f>
        <v>0</v>
      </c>
    </row>
    <row r="14" spans="1:9" x14ac:dyDescent="0.45">
      <c r="F14" s="15"/>
    </row>
    <row r="15" spans="1:9" x14ac:dyDescent="0.45">
      <c r="A15" s="3" t="s">
        <v>91</v>
      </c>
      <c r="B15" s="19" t="s">
        <v>10</v>
      </c>
      <c r="E15" s="2">
        <v>870</v>
      </c>
      <c r="F15" s="15" t="s">
        <v>92</v>
      </c>
      <c r="H15" s="12"/>
      <c r="I15" s="2">
        <f>H15*E15</f>
        <v>0</v>
      </c>
    </row>
    <row r="16" spans="1:9" x14ac:dyDescent="0.45">
      <c r="F16" s="15"/>
    </row>
    <row r="17" spans="1:9" x14ac:dyDescent="0.45">
      <c r="A17" s="20" t="s">
        <v>93</v>
      </c>
      <c r="B17" s="19" t="s">
        <v>156</v>
      </c>
      <c r="F17" s="15"/>
    </row>
    <row r="18" spans="1:9" ht="15.75" x14ac:dyDescent="0.45">
      <c r="B18" s="5" t="s">
        <v>154</v>
      </c>
      <c r="E18" s="2">
        <v>1255</v>
      </c>
      <c r="F18" s="15" t="s">
        <v>98</v>
      </c>
      <c r="H18" s="12"/>
      <c r="I18" s="2">
        <f>H18*E18</f>
        <v>0</v>
      </c>
    </row>
    <row r="19" spans="1:9" ht="30" x14ac:dyDescent="0.45">
      <c r="B19" s="5" t="s">
        <v>97</v>
      </c>
      <c r="E19" s="2">
        <v>2440</v>
      </c>
      <c r="F19" s="15" t="s">
        <v>98</v>
      </c>
      <c r="H19" s="12"/>
      <c r="I19" s="2">
        <f t="shared" ref="I19:I24" si="0">H19*E19</f>
        <v>0</v>
      </c>
    </row>
    <row r="20" spans="1:9" ht="28.5" x14ac:dyDescent="0.45">
      <c r="B20" s="5" t="s">
        <v>94</v>
      </c>
      <c r="E20" s="2">
        <v>4920</v>
      </c>
      <c r="F20" s="15" t="s">
        <v>98</v>
      </c>
      <c r="H20" s="12"/>
      <c r="I20" s="2">
        <f t="shared" si="0"/>
        <v>0</v>
      </c>
    </row>
    <row r="21" spans="1:9" ht="28.5" x14ac:dyDescent="0.45">
      <c r="B21" s="5" t="s">
        <v>95</v>
      </c>
      <c r="E21" s="2">
        <v>1255</v>
      </c>
      <c r="F21" s="15" t="s">
        <v>99</v>
      </c>
      <c r="H21" s="12"/>
      <c r="I21" s="2">
        <f t="shared" si="0"/>
        <v>0</v>
      </c>
    </row>
    <row r="22" spans="1:9" ht="28.5" x14ac:dyDescent="0.45">
      <c r="B22" s="5" t="s">
        <v>96</v>
      </c>
      <c r="E22" s="2">
        <v>2440</v>
      </c>
      <c r="F22" s="15" t="s">
        <v>99</v>
      </c>
      <c r="H22" s="12"/>
      <c r="I22" s="2">
        <f t="shared" si="0"/>
        <v>0</v>
      </c>
    </row>
    <row r="23" spans="1:9" ht="28.5" x14ac:dyDescent="0.45">
      <c r="B23" s="5" t="s">
        <v>100</v>
      </c>
      <c r="E23" s="2">
        <v>4920</v>
      </c>
      <c r="F23" s="15" t="s">
        <v>99</v>
      </c>
      <c r="H23" s="12"/>
      <c r="I23" s="2">
        <f t="shared" si="0"/>
        <v>0</v>
      </c>
    </row>
    <row r="24" spans="1:9" ht="57" x14ac:dyDescent="0.45">
      <c r="B24" s="5" t="s">
        <v>101</v>
      </c>
      <c r="E24" s="2">
        <v>640</v>
      </c>
      <c r="F24" s="15" t="s">
        <v>107</v>
      </c>
      <c r="H24" s="12"/>
      <c r="I24" s="2">
        <f t="shared" si="0"/>
        <v>0</v>
      </c>
    </row>
    <row r="25" spans="1:9" ht="114" x14ac:dyDescent="0.45">
      <c r="B25" s="5" t="s">
        <v>102</v>
      </c>
      <c r="E25" s="16" t="s">
        <v>12</v>
      </c>
      <c r="F25" s="15" t="s">
        <v>106</v>
      </c>
      <c r="H25" s="5"/>
    </row>
    <row r="26" spans="1:9" ht="28.5" x14ac:dyDescent="0.45">
      <c r="B26" s="5" t="s">
        <v>103</v>
      </c>
      <c r="C26" s="2">
        <v>2410</v>
      </c>
      <c r="D26" s="15" t="s">
        <v>105</v>
      </c>
      <c r="E26" s="2">
        <v>245</v>
      </c>
      <c r="F26" s="15" t="s">
        <v>105</v>
      </c>
      <c r="G26" s="5" t="s">
        <v>104</v>
      </c>
      <c r="H26" s="12"/>
      <c r="I26" s="2">
        <f>IF(H26=0,0,C26+(H26*E26))</f>
        <v>0</v>
      </c>
    </row>
    <row r="27" spans="1:9" x14ac:dyDescent="0.45">
      <c r="F27" s="15"/>
      <c r="H27" s="5"/>
    </row>
    <row r="28" spans="1:9" x14ac:dyDescent="0.45">
      <c r="A28" s="3" t="s">
        <v>108</v>
      </c>
      <c r="B28" s="19" t="s">
        <v>14</v>
      </c>
      <c r="F28" s="15"/>
      <c r="H28" s="5"/>
    </row>
    <row r="29" spans="1:9" ht="15.75" x14ac:dyDescent="0.45">
      <c r="B29" s="5" t="s">
        <v>134</v>
      </c>
      <c r="E29" s="2">
        <v>1255</v>
      </c>
      <c r="F29" s="15" t="s">
        <v>109</v>
      </c>
      <c r="H29" s="12"/>
      <c r="I29" s="2">
        <f>H29*E29</f>
        <v>0</v>
      </c>
    </row>
    <row r="30" spans="1:9" ht="15.75" x14ac:dyDescent="0.45">
      <c r="B30" s="5" t="s">
        <v>135</v>
      </c>
      <c r="E30" s="2">
        <v>2440</v>
      </c>
      <c r="F30" s="15" t="s">
        <v>109</v>
      </c>
      <c r="H30" s="12"/>
      <c r="I30" s="2">
        <f t="shared" ref="I30:I31" si="1">H30*E30</f>
        <v>0</v>
      </c>
    </row>
    <row r="31" spans="1:9" x14ac:dyDescent="0.45">
      <c r="A31" s="3"/>
      <c r="B31" s="5" t="s">
        <v>136</v>
      </c>
      <c r="E31" s="2">
        <v>4920</v>
      </c>
      <c r="F31" s="15" t="s">
        <v>109</v>
      </c>
      <c r="H31" s="12"/>
      <c r="I31" s="2">
        <f t="shared" si="1"/>
        <v>0</v>
      </c>
    </row>
    <row r="32" spans="1:9" x14ac:dyDescent="0.45">
      <c r="F32" s="15"/>
      <c r="H32" s="15"/>
    </row>
    <row r="33" spans="1:9" x14ac:dyDescent="0.45">
      <c r="A33" s="20" t="s">
        <v>111</v>
      </c>
      <c r="B33" s="19" t="s">
        <v>132</v>
      </c>
    </row>
    <row r="34" spans="1:9" x14ac:dyDescent="0.45">
      <c r="A34" s="3"/>
      <c r="B34" s="5" t="s">
        <v>112</v>
      </c>
      <c r="C34" s="2" t="s">
        <v>110</v>
      </c>
      <c r="E34" s="2">
        <v>770</v>
      </c>
      <c r="F34" s="15" t="s">
        <v>119</v>
      </c>
      <c r="G34" s="5" t="s">
        <v>155</v>
      </c>
      <c r="H34" s="12"/>
      <c r="I34" s="2">
        <f>H34*E34</f>
        <v>0</v>
      </c>
    </row>
    <row r="35" spans="1:9" x14ac:dyDescent="0.45">
      <c r="A35" s="3"/>
      <c r="B35" t="s">
        <v>113</v>
      </c>
      <c r="E35" s="2">
        <v>1395</v>
      </c>
      <c r="F35" s="15" t="s">
        <v>120</v>
      </c>
      <c r="H35" s="12"/>
      <c r="I35" s="2">
        <f>H35*E35</f>
        <v>0</v>
      </c>
    </row>
    <row r="36" spans="1:9" x14ac:dyDescent="0.45">
      <c r="A36" s="3"/>
      <c r="B36" t="s">
        <v>114</v>
      </c>
      <c r="E36" s="2">
        <v>2860</v>
      </c>
      <c r="F36" s="15" t="s">
        <v>120</v>
      </c>
      <c r="H36" s="12"/>
      <c r="I36" s="2">
        <f t="shared" ref="I36:I37" si="2">H36*E36</f>
        <v>0</v>
      </c>
    </row>
    <row r="37" spans="1:9" x14ac:dyDescent="0.45">
      <c r="A37" s="3"/>
      <c r="B37" t="s">
        <v>115</v>
      </c>
      <c r="E37" s="2">
        <v>3730</v>
      </c>
      <c r="F37" s="15" t="s">
        <v>120</v>
      </c>
      <c r="H37" s="12"/>
      <c r="I37" s="2">
        <f t="shared" si="2"/>
        <v>0</v>
      </c>
    </row>
    <row r="38" spans="1:9" x14ac:dyDescent="0.45">
      <c r="B38" t="s">
        <v>116</v>
      </c>
      <c r="E38" s="2">
        <v>5370</v>
      </c>
      <c r="F38" s="15" t="s">
        <v>120</v>
      </c>
      <c r="H38" s="12"/>
      <c r="I38" s="2">
        <f>H38*E38</f>
        <v>0</v>
      </c>
    </row>
    <row r="39" spans="1:9" x14ac:dyDescent="0.45">
      <c r="B39" t="s">
        <v>117</v>
      </c>
      <c r="E39" s="2">
        <v>216</v>
      </c>
      <c r="F39" s="15" t="s">
        <v>121</v>
      </c>
      <c r="G39" s="5" t="s">
        <v>118</v>
      </c>
      <c r="H39" s="12"/>
      <c r="I39" s="2">
        <f>H39*E39</f>
        <v>0</v>
      </c>
    </row>
    <row r="40" spans="1:9" x14ac:dyDescent="0.45">
      <c r="F40" s="15"/>
      <c r="H40" s="15"/>
    </row>
    <row r="41" spans="1:9" x14ac:dyDescent="0.45">
      <c r="A41" s="20" t="s">
        <v>123</v>
      </c>
      <c r="B41" s="3" t="s">
        <v>17</v>
      </c>
      <c r="F41" s="15"/>
      <c r="H41" s="15"/>
    </row>
    <row r="42" spans="1:9" ht="28.5" x14ac:dyDescent="0.45">
      <c r="B42" s="5" t="s">
        <v>124</v>
      </c>
      <c r="E42" s="2">
        <v>1060</v>
      </c>
      <c r="F42" s="15" t="s">
        <v>128</v>
      </c>
      <c r="H42" s="12"/>
      <c r="I42" s="2">
        <f>H42*E42</f>
        <v>0</v>
      </c>
    </row>
    <row r="43" spans="1:9" x14ac:dyDescent="0.45">
      <c r="B43" s="5" t="s">
        <v>125</v>
      </c>
      <c r="E43" s="2">
        <v>1005</v>
      </c>
      <c r="F43" s="15" t="s">
        <v>129</v>
      </c>
      <c r="H43" s="12"/>
      <c r="I43" s="2">
        <f t="shared" ref="I43:I44" si="3">H43*E43</f>
        <v>0</v>
      </c>
    </row>
    <row r="44" spans="1:9" x14ac:dyDescent="0.45">
      <c r="A44" s="3"/>
      <c r="B44" s="5" t="s">
        <v>126</v>
      </c>
      <c r="E44" s="2">
        <v>3480</v>
      </c>
      <c r="F44" s="15" t="s">
        <v>130</v>
      </c>
      <c r="H44" s="12"/>
      <c r="I44" s="2">
        <f t="shared" si="3"/>
        <v>0</v>
      </c>
    </row>
    <row r="45" spans="1:9" x14ac:dyDescent="0.45">
      <c r="A45" s="3"/>
      <c r="B45" s="5" t="s">
        <v>29</v>
      </c>
      <c r="E45" s="16" t="s">
        <v>12</v>
      </c>
      <c r="F45" s="15" t="s">
        <v>127</v>
      </c>
      <c r="H45" s="5"/>
    </row>
    <row r="46" spans="1:9" x14ac:dyDescent="0.45">
      <c r="A46" s="3"/>
      <c r="B46" s="5"/>
      <c r="F46" s="15"/>
      <c r="H46" s="5"/>
    </row>
    <row r="47" spans="1:9" x14ac:dyDescent="0.45">
      <c r="A47" s="20" t="s">
        <v>131</v>
      </c>
      <c r="B47" s="3" t="s">
        <v>133</v>
      </c>
      <c r="F47" s="15"/>
      <c r="H47" s="15"/>
    </row>
    <row r="48" spans="1:9" ht="15.75" x14ac:dyDescent="0.45">
      <c r="A48" s="20"/>
      <c r="B48" s="5" t="s">
        <v>137</v>
      </c>
      <c r="E48" s="2">
        <v>1255</v>
      </c>
      <c r="F48" s="15" t="s">
        <v>140</v>
      </c>
      <c r="H48" s="12"/>
      <c r="I48" s="2">
        <f>H48*E48</f>
        <v>0</v>
      </c>
    </row>
    <row r="49" spans="1:9" ht="15.75" x14ac:dyDescent="0.45">
      <c r="A49" s="20"/>
      <c r="B49" s="5" t="s">
        <v>138</v>
      </c>
      <c r="E49" s="2">
        <v>2440</v>
      </c>
      <c r="F49" s="15" t="s">
        <v>140</v>
      </c>
      <c r="H49" s="12"/>
      <c r="I49" s="2">
        <f t="shared" ref="I49:I50" si="4">H49*E49</f>
        <v>0</v>
      </c>
    </row>
    <row r="50" spans="1:9" x14ac:dyDescent="0.45">
      <c r="A50" s="20"/>
      <c r="B50" s="5" t="s">
        <v>139</v>
      </c>
      <c r="E50" s="2">
        <v>4920</v>
      </c>
      <c r="F50" s="15" t="s">
        <v>140</v>
      </c>
      <c r="H50" s="12"/>
      <c r="I50" s="2">
        <f t="shared" si="4"/>
        <v>0</v>
      </c>
    </row>
    <row r="51" spans="1:9" x14ac:dyDescent="0.45">
      <c r="A51" s="20"/>
      <c r="F51" s="15"/>
      <c r="H51" s="15"/>
    </row>
    <row r="52" spans="1:9" ht="28.5" x14ac:dyDescent="0.45">
      <c r="A52" s="20" t="s">
        <v>141</v>
      </c>
      <c r="B52" s="19" t="s">
        <v>142</v>
      </c>
      <c r="F52" s="15"/>
      <c r="H52" s="15"/>
    </row>
    <row r="53" spans="1:9" x14ac:dyDescent="0.45">
      <c r="A53" s="20"/>
      <c r="B53" s="5" t="s">
        <v>18</v>
      </c>
      <c r="E53" s="2">
        <v>870</v>
      </c>
      <c r="F53" s="15" t="s">
        <v>144</v>
      </c>
      <c r="H53" s="12"/>
      <c r="I53" s="2">
        <f>H53*E53</f>
        <v>0</v>
      </c>
    </row>
    <row r="54" spans="1:9" x14ac:dyDescent="0.45">
      <c r="A54" s="20"/>
      <c r="B54" s="5" t="s">
        <v>143</v>
      </c>
      <c r="E54" s="2">
        <v>870</v>
      </c>
      <c r="F54" s="15" t="s">
        <v>145</v>
      </c>
      <c r="H54" s="12"/>
      <c r="I54" s="2">
        <f>H54*E54</f>
        <v>0</v>
      </c>
    </row>
    <row r="55" spans="1:9" x14ac:dyDescent="0.45">
      <c r="A55" s="20"/>
      <c r="F55" s="15"/>
      <c r="H55" s="15"/>
    </row>
    <row r="56" spans="1:9" x14ac:dyDescent="0.45">
      <c r="A56" s="20" t="s">
        <v>146</v>
      </c>
      <c r="B56" s="3" t="s">
        <v>147</v>
      </c>
      <c r="F56" s="15"/>
      <c r="H56" s="15"/>
    </row>
    <row r="57" spans="1:9" x14ac:dyDescent="0.45">
      <c r="A57" s="20"/>
      <c r="B57" t="s">
        <v>147</v>
      </c>
      <c r="E57" s="2">
        <v>4680</v>
      </c>
      <c r="F57" s="15" t="s">
        <v>148</v>
      </c>
      <c r="H57" s="12"/>
      <c r="I57" s="2">
        <f>H57*E57</f>
        <v>0</v>
      </c>
    </row>
    <row r="58" spans="1:9" x14ac:dyDescent="0.45">
      <c r="A58" s="20"/>
      <c r="F58" s="15"/>
      <c r="H58" s="15"/>
    </row>
    <row r="59" spans="1:9" x14ac:dyDescent="0.45">
      <c r="A59" s="20" t="s">
        <v>149</v>
      </c>
      <c r="B59" s="3" t="s">
        <v>150</v>
      </c>
      <c r="E59" s="16" t="s">
        <v>12</v>
      </c>
      <c r="F59" s="15" t="s">
        <v>151</v>
      </c>
      <c r="H59" s="15"/>
    </row>
    <row r="60" spans="1:9" x14ac:dyDescent="0.45">
      <c r="A60" s="20"/>
      <c r="F60" s="15"/>
      <c r="H60" s="15"/>
    </row>
    <row r="61" spans="1:9" x14ac:dyDescent="0.45">
      <c r="A61" s="20"/>
      <c r="F61" s="15"/>
      <c r="H61" s="15"/>
    </row>
    <row r="63" spans="1:9" s="7" customFormat="1" ht="18" x14ac:dyDescent="0.55000000000000004">
      <c r="A63" s="13" t="s">
        <v>170</v>
      </c>
      <c r="B63" s="8"/>
      <c r="C63" s="9"/>
      <c r="D63" s="9"/>
      <c r="E63" s="9"/>
      <c r="F63" s="9"/>
      <c r="G63" s="10"/>
      <c r="H63" s="11"/>
      <c r="I63" s="14">
        <f>SUM(I6:I62)</f>
        <v>0</v>
      </c>
    </row>
  </sheetData>
  <sheetProtection algorithmName="SHA-512" hashValue="jDlO8VemIJkCNl6AY9KcvwCVB0jn3Z/sNDhInTzuZbeZFDqvMWfudpGEw7BA6H+gnv2hb6ZrlOepOrr9+i2I5A==" saltValue="zvHezXzqAcPfBwbO/Hk4/Q==" spinCount="100000" sheet="1" formatCells="0" formatColumns="0" formatRows="0" insertColumns="0" insertRows="0" insertHyperlinks="0" deleteColumns="0" deleteRows="0" sort="0" autoFilter="0" pivotTables="0"/>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9B7A3-F8E9-4619-A8F2-895E2CA3DE98}">
  <dimension ref="A1:I35"/>
  <sheetViews>
    <sheetView workbookViewId="0">
      <pane ySplit="5" topLeftCell="A6" activePane="bottomLeft" state="frozen"/>
      <selection activeCell="H27" sqref="H27"/>
      <selection pane="bottomLeft" activeCell="H7" sqref="H7"/>
    </sheetView>
  </sheetViews>
  <sheetFormatPr defaultRowHeight="14.25" x14ac:dyDescent="0.45"/>
  <cols>
    <col min="2" max="2" width="49" customWidth="1"/>
    <col min="3" max="3" width="13.3984375" style="2" bestFit="1" customWidth="1"/>
    <col min="4" max="4" width="13.3984375" style="2" customWidth="1"/>
    <col min="5" max="6" width="14.3984375" style="2" customWidth="1"/>
    <col min="7" max="7" width="37.86328125" style="5" customWidth="1"/>
    <col min="8" max="8" width="10.1328125" style="1" customWidth="1"/>
    <col min="9" max="9" width="19.73046875" style="2" customWidth="1"/>
  </cols>
  <sheetData>
    <row r="1" spans="1:9" ht="18" x14ac:dyDescent="0.55000000000000004">
      <c r="A1" s="4" t="s">
        <v>31</v>
      </c>
    </row>
    <row r="3" spans="1:9" x14ac:dyDescent="0.45">
      <c r="A3" s="17" t="s">
        <v>24</v>
      </c>
    </row>
    <row r="5" spans="1:9" x14ac:dyDescent="0.45">
      <c r="C5" s="2" t="s">
        <v>2</v>
      </c>
      <c r="D5" s="15" t="s">
        <v>30</v>
      </c>
      <c r="E5" s="2" t="s">
        <v>3</v>
      </c>
      <c r="F5" s="15" t="s">
        <v>30</v>
      </c>
      <c r="G5" s="6" t="s">
        <v>4</v>
      </c>
      <c r="H5" s="1" t="s">
        <v>5</v>
      </c>
      <c r="I5" s="2" t="s">
        <v>23</v>
      </c>
    </row>
    <row r="6" spans="1:9" x14ac:dyDescent="0.45">
      <c r="A6" s="3" t="s">
        <v>0</v>
      </c>
      <c r="B6" s="3" t="s">
        <v>32</v>
      </c>
    </row>
    <row r="7" spans="1:9" ht="28.5" x14ac:dyDescent="0.45">
      <c r="A7" s="3"/>
      <c r="B7" s="5" t="s">
        <v>19</v>
      </c>
      <c r="C7" s="2">
        <v>800</v>
      </c>
      <c r="D7" s="15" t="s">
        <v>33</v>
      </c>
      <c r="E7" s="2">
        <v>325</v>
      </c>
      <c r="F7" s="15" t="s">
        <v>33</v>
      </c>
      <c r="G7" s="5" t="s">
        <v>20</v>
      </c>
      <c r="H7" s="12"/>
      <c r="I7" s="2">
        <f>IF(H7=0,0,C7+(E7*H7))</f>
        <v>0</v>
      </c>
    </row>
    <row r="8" spans="1:9" x14ac:dyDescent="0.45">
      <c r="A8" s="3"/>
      <c r="B8" t="s">
        <v>168</v>
      </c>
      <c r="C8" s="2">
        <v>475</v>
      </c>
      <c r="D8" s="15" t="s">
        <v>34</v>
      </c>
      <c r="F8" s="15"/>
      <c r="H8" s="12"/>
      <c r="I8" s="2">
        <f>H8*C8</f>
        <v>0</v>
      </c>
    </row>
    <row r="9" spans="1:9" ht="28.5" x14ac:dyDescent="0.45">
      <c r="B9" t="s">
        <v>21</v>
      </c>
      <c r="E9" s="2">
        <v>80</v>
      </c>
      <c r="F9" s="15" t="s">
        <v>34</v>
      </c>
      <c r="G9" s="5" t="s">
        <v>22</v>
      </c>
      <c r="H9" s="12"/>
      <c r="I9" s="2">
        <f>IF(H9=0,0,C8+(E9*H9))</f>
        <v>0</v>
      </c>
    </row>
    <row r="10" spans="1:9" x14ac:dyDescent="0.45">
      <c r="F10" s="15"/>
    </row>
    <row r="11" spans="1:9" x14ac:dyDescent="0.45">
      <c r="A11" s="3" t="s">
        <v>6</v>
      </c>
      <c r="B11" s="3" t="s">
        <v>35</v>
      </c>
      <c r="F11" s="15"/>
    </row>
    <row r="12" spans="1:9" x14ac:dyDescent="0.45">
      <c r="B12" t="s">
        <v>37</v>
      </c>
      <c r="E12" s="2">
        <v>3000</v>
      </c>
      <c r="F12" s="15" t="s">
        <v>38</v>
      </c>
      <c r="H12" s="12"/>
      <c r="I12" s="2">
        <f>E12*H12</f>
        <v>0</v>
      </c>
    </row>
    <row r="13" spans="1:9" x14ac:dyDescent="0.45">
      <c r="F13" s="15"/>
    </row>
    <row r="14" spans="1:9" x14ac:dyDescent="0.45">
      <c r="A14" s="3" t="s">
        <v>9</v>
      </c>
      <c r="B14" s="3" t="s">
        <v>36</v>
      </c>
      <c r="F14" s="15"/>
    </row>
    <row r="15" spans="1:9" x14ac:dyDescent="0.45">
      <c r="A15" s="3"/>
      <c r="B15" t="s">
        <v>39</v>
      </c>
      <c r="E15" s="2">
        <v>2400</v>
      </c>
      <c r="F15" s="15" t="s">
        <v>43</v>
      </c>
      <c r="H15" s="12"/>
      <c r="I15" s="2">
        <f>E15*H15</f>
        <v>0</v>
      </c>
    </row>
    <row r="16" spans="1:9" x14ac:dyDescent="0.45">
      <c r="A16" s="3"/>
      <c r="B16" t="s">
        <v>40</v>
      </c>
      <c r="E16" s="2">
        <v>2900</v>
      </c>
      <c r="F16" s="15" t="s">
        <v>43</v>
      </c>
      <c r="H16" s="12"/>
      <c r="I16" s="2">
        <f>E16*H16</f>
        <v>0</v>
      </c>
    </row>
    <row r="17" spans="1:9" x14ac:dyDescent="0.45">
      <c r="A17" s="3"/>
      <c r="B17" t="s">
        <v>41</v>
      </c>
      <c r="E17" s="2">
        <v>3300</v>
      </c>
      <c r="F17" s="15" t="s">
        <v>43</v>
      </c>
      <c r="H17" s="12"/>
      <c r="I17" s="2">
        <f>E17*H17</f>
        <v>0</v>
      </c>
    </row>
    <row r="18" spans="1:9" x14ac:dyDescent="0.45">
      <c r="B18" s="5" t="s">
        <v>42</v>
      </c>
      <c r="E18" s="2">
        <v>4300</v>
      </c>
      <c r="F18" s="15" t="s">
        <v>43</v>
      </c>
      <c r="H18" s="12"/>
      <c r="I18" s="2">
        <f>E18*H18</f>
        <v>0</v>
      </c>
    </row>
    <row r="19" spans="1:9" x14ac:dyDescent="0.45">
      <c r="F19" s="15"/>
    </row>
    <row r="20" spans="1:9" x14ac:dyDescent="0.45">
      <c r="A20" s="3" t="s">
        <v>11</v>
      </c>
      <c r="B20" s="3" t="s">
        <v>44</v>
      </c>
      <c r="F20" s="15"/>
    </row>
    <row r="21" spans="1:9" x14ac:dyDescent="0.45">
      <c r="B21" t="s">
        <v>47</v>
      </c>
      <c r="E21" s="2">
        <v>4100</v>
      </c>
      <c r="F21" s="15" t="s">
        <v>45</v>
      </c>
      <c r="G21" s="5" t="s">
        <v>28</v>
      </c>
      <c r="H21" s="12"/>
      <c r="I21" s="2">
        <f>E21*H21</f>
        <v>0</v>
      </c>
    </row>
    <row r="22" spans="1:9" ht="28.5" x14ac:dyDescent="0.45">
      <c r="B22" s="5" t="s">
        <v>48</v>
      </c>
      <c r="E22" s="16" t="s">
        <v>12</v>
      </c>
      <c r="F22" s="15" t="s">
        <v>46</v>
      </c>
      <c r="G22" s="5" t="s">
        <v>28</v>
      </c>
    </row>
    <row r="24" spans="1:9" x14ac:dyDescent="0.45">
      <c r="A24" s="3" t="s">
        <v>13</v>
      </c>
      <c r="B24" s="3" t="s">
        <v>49</v>
      </c>
      <c r="H24" s="5"/>
    </row>
    <row r="25" spans="1:9" x14ac:dyDescent="0.45">
      <c r="A25" s="3"/>
      <c r="B25" t="s">
        <v>50</v>
      </c>
      <c r="E25" s="2">
        <v>3000</v>
      </c>
      <c r="F25" s="15" t="s">
        <v>53</v>
      </c>
      <c r="H25" s="12"/>
      <c r="I25" s="2">
        <f>E25*H25</f>
        <v>0</v>
      </c>
    </row>
    <row r="26" spans="1:9" x14ac:dyDescent="0.45">
      <c r="A26" s="3"/>
      <c r="B26" t="s">
        <v>51</v>
      </c>
      <c r="E26" s="2">
        <v>4600</v>
      </c>
      <c r="F26" s="15" t="s">
        <v>54</v>
      </c>
      <c r="H26" s="12"/>
      <c r="I26" s="2">
        <f>E26*H26</f>
        <v>0</v>
      </c>
    </row>
    <row r="27" spans="1:9" x14ac:dyDescent="0.45">
      <c r="A27" s="3"/>
      <c r="B27" t="s">
        <v>52</v>
      </c>
      <c r="E27" s="2">
        <v>8200</v>
      </c>
      <c r="F27" s="15" t="s">
        <v>55</v>
      </c>
      <c r="H27" s="12"/>
      <c r="I27" s="2">
        <f>E27*H27</f>
        <v>0</v>
      </c>
    </row>
    <row r="28" spans="1:9" x14ac:dyDescent="0.45">
      <c r="A28" s="3"/>
      <c r="B28" s="3"/>
      <c r="H28" s="5"/>
    </row>
    <row r="29" spans="1:9" x14ac:dyDescent="0.45">
      <c r="A29" s="3" t="s">
        <v>15</v>
      </c>
      <c r="B29" s="3" t="s">
        <v>56</v>
      </c>
    </row>
    <row r="30" spans="1:9" x14ac:dyDescent="0.45">
      <c r="B30" t="s">
        <v>56</v>
      </c>
      <c r="E30" s="2">
        <v>2300</v>
      </c>
      <c r="F30" s="15" t="s">
        <v>57</v>
      </c>
      <c r="H30" s="12"/>
      <c r="I30" s="2">
        <f>E30*H30</f>
        <v>0</v>
      </c>
    </row>
    <row r="31" spans="1:9" x14ac:dyDescent="0.45">
      <c r="F31" s="15"/>
      <c r="H31" s="5"/>
    </row>
    <row r="32" spans="1:9" x14ac:dyDescent="0.45">
      <c r="A32" s="3" t="s">
        <v>16</v>
      </c>
      <c r="B32" s="3" t="s">
        <v>58</v>
      </c>
      <c r="F32" s="15"/>
      <c r="H32" s="5"/>
    </row>
    <row r="33" spans="1:9" x14ac:dyDescent="0.45">
      <c r="B33" t="s">
        <v>59</v>
      </c>
      <c r="E33" s="16" t="s">
        <v>12</v>
      </c>
      <c r="F33" s="15" t="s">
        <v>60</v>
      </c>
      <c r="H33" s="5"/>
    </row>
    <row r="35" spans="1:9" s="7" customFormat="1" ht="18" x14ac:dyDescent="0.55000000000000004">
      <c r="A35" s="13" t="s">
        <v>27</v>
      </c>
      <c r="B35" s="8"/>
      <c r="C35" s="9"/>
      <c r="D35" s="9"/>
      <c r="E35" s="9"/>
      <c r="F35" s="9"/>
      <c r="G35" s="10"/>
      <c r="H35" s="11"/>
      <c r="I35" s="14">
        <f>SUM(I6:I34)</f>
        <v>0</v>
      </c>
    </row>
  </sheetData>
  <sheetProtection algorithmName="SHA-512" hashValue="PlwDhWrKjnIO6bJ8Po+0gpFoo0hRgTyKDh67BEGCP3rTd1BgFt1GKg8jfRujyD+fklK2wkQ3H7iegej17sTUdg==" saltValue="VZpcA2kGTGX+uV8wzOHPvA==" spinCount="100000" sheet="1" selectLockedCell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AA572-D1A7-4A07-85AA-A7878C2B6A7A}">
  <dimension ref="A1:H14"/>
  <sheetViews>
    <sheetView workbookViewId="0">
      <selection activeCell="H27" sqref="H27"/>
    </sheetView>
  </sheetViews>
  <sheetFormatPr defaultRowHeight="14.25" x14ac:dyDescent="0.45"/>
  <cols>
    <col min="2" max="2" width="49" customWidth="1"/>
    <col min="3" max="3" width="13.3984375" style="2" bestFit="1" customWidth="1"/>
    <col min="4" max="5" width="14.3984375" style="2" customWidth="1"/>
    <col min="6" max="6" width="37.86328125" style="5" customWidth="1"/>
    <col min="7" max="7" width="10.1328125" style="1" customWidth="1"/>
    <col min="8" max="8" width="19.73046875" style="2" customWidth="1"/>
  </cols>
  <sheetData>
    <row r="1" spans="1:8" ht="18" x14ac:dyDescent="0.55000000000000004">
      <c r="A1" s="4" t="s">
        <v>61</v>
      </c>
    </row>
    <row r="3" spans="1:8" x14ac:dyDescent="0.45">
      <c r="C3" s="2" t="s">
        <v>2</v>
      </c>
      <c r="D3" s="2" t="s">
        <v>3</v>
      </c>
      <c r="E3" s="15" t="s">
        <v>30</v>
      </c>
      <c r="F3" s="6" t="s">
        <v>4</v>
      </c>
      <c r="G3" s="1" t="s">
        <v>5</v>
      </c>
      <c r="H3" s="2" t="s">
        <v>23</v>
      </c>
    </row>
    <row r="4" spans="1:8" x14ac:dyDescent="0.45">
      <c r="A4" s="3" t="s">
        <v>0</v>
      </c>
      <c r="B4" s="3" t="s">
        <v>62</v>
      </c>
    </row>
    <row r="5" spans="1:8" ht="28.5" x14ac:dyDescent="0.45">
      <c r="A5" s="3"/>
      <c r="B5" s="5" t="s">
        <v>63</v>
      </c>
      <c r="D5" s="2">
        <v>4890</v>
      </c>
      <c r="E5" s="15" t="s">
        <v>66</v>
      </c>
      <c r="G5" s="12"/>
      <c r="H5" s="2">
        <f>D5*G5</f>
        <v>0</v>
      </c>
    </row>
    <row r="6" spans="1:8" x14ac:dyDescent="0.45">
      <c r="B6" s="5" t="s">
        <v>64</v>
      </c>
      <c r="D6" s="2">
        <v>5950</v>
      </c>
      <c r="E6" s="15" t="s">
        <v>67</v>
      </c>
      <c r="G6" s="12"/>
      <c r="H6" s="2">
        <f>D6*G6</f>
        <v>0</v>
      </c>
    </row>
    <row r="7" spans="1:8" x14ac:dyDescent="0.45">
      <c r="B7" t="s">
        <v>65</v>
      </c>
      <c r="D7" s="18" t="s">
        <v>12</v>
      </c>
      <c r="E7" s="15" t="s">
        <v>68</v>
      </c>
    </row>
    <row r="8" spans="1:8" x14ac:dyDescent="0.45">
      <c r="E8" s="15"/>
    </row>
    <row r="9" spans="1:8" x14ac:dyDescent="0.45">
      <c r="A9" s="3" t="s">
        <v>6</v>
      </c>
      <c r="B9" s="3" t="s">
        <v>69</v>
      </c>
      <c r="D9" s="15"/>
      <c r="E9" s="15"/>
    </row>
    <row r="10" spans="1:8" x14ac:dyDescent="0.45">
      <c r="B10" t="s">
        <v>70</v>
      </c>
      <c r="D10" s="18">
        <v>1240</v>
      </c>
      <c r="E10" s="15" t="s">
        <v>72</v>
      </c>
      <c r="G10" s="12"/>
      <c r="H10" s="2">
        <f>D10*G10</f>
        <v>0</v>
      </c>
    </row>
    <row r="11" spans="1:8" x14ac:dyDescent="0.45">
      <c r="B11" t="s">
        <v>71</v>
      </c>
      <c r="D11" s="18">
        <v>2400</v>
      </c>
      <c r="E11" s="15" t="s">
        <v>73</v>
      </c>
      <c r="G11" s="12"/>
      <c r="H11" s="2">
        <f>D11*G11</f>
        <v>0</v>
      </c>
    </row>
    <row r="14" spans="1:8" s="7" customFormat="1" ht="18" x14ac:dyDescent="0.55000000000000004">
      <c r="A14" s="13" t="s">
        <v>26</v>
      </c>
      <c r="B14" s="8"/>
      <c r="C14" s="9"/>
      <c r="D14" s="9"/>
      <c r="E14" s="9"/>
      <c r="F14" s="10"/>
      <c r="G14" s="11"/>
      <c r="H14" s="14">
        <f>SUM(H4:H13)</f>
        <v>0</v>
      </c>
    </row>
  </sheetData>
  <sheetProtection algorithmName="SHA-512" hashValue="yztgO5FnZGYCuUsiHk0jwdhlQHCRer+WP0yOUDtTGeZYbCPLoZs4BqXtAyrRbWJbAMrmkiW+26THr4FWhgCPtA==" saltValue="fszq0N7njygb7a93oaeV6w==" spinCount="100000" sheet="1" selectLockedCell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72AF1-600F-4937-9C1C-7C4AEC366303}">
  <dimension ref="A1:H25"/>
  <sheetViews>
    <sheetView workbookViewId="0">
      <selection activeCell="G5" sqref="G5"/>
    </sheetView>
  </sheetViews>
  <sheetFormatPr defaultRowHeight="14.25" x14ac:dyDescent="0.45"/>
  <cols>
    <col min="2" max="2" width="49" customWidth="1"/>
    <col min="3" max="3" width="13.86328125" customWidth="1"/>
    <col min="4" max="4" width="14.73046875" customWidth="1"/>
    <col min="5" max="6" width="14.3984375" style="2" customWidth="1"/>
    <col min="7" max="7" width="10.1328125" style="1" customWidth="1"/>
    <col min="8" max="8" width="19.73046875" style="2" customWidth="1"/>
  </cols>
  <sheetData>
    <row r="1" spans="1:8" ht="18" x14ac:dyDescent="0.55000000000000004">
      <c r="A1" s="4" t="s">
        <v>74</v>
      </c>
    </row>
    <row r="3" spans="1:8" x14ac:dyDescent="0.45">
      <c r="C3" t="s">
        <v>2</v>
      </c>
      <c r="D3" s="15" t="s">
        <v>30</v>
      </c>
      <c r="E3" s="2" t="s">
        <v>3</v>
      </c>
      <c r="F3" s="15" t="s">
        <v>30</v>
      </c>
      <c r="G3" s="1" t="s">
        <v>5</v>
      </c>
      <c r="H3" s="2" t="s">
        <v>23</v>
      </c>
    </row>
    <row r="5" spans="1:8" ht="28.5" x14ac:dyDescent="0.45">
      <c r="A5" s="3" t="s">
        <v>157</v>
      </c>
      <c r="B5" s="5" t="s">
        <v>122</v>
      </c>
      <c r="C5" s="5"/>
      <c r="D5" s="5"/>
      <c r="E5" s="2">
        <v>3000</v>
      </c>
      <c r="F5" s="15" t="s">
        <v>76</v>
      </c>
      <c r="G5" s="12"/>
      <c r="H5" s="2">
        <f>E5*G5</f>
        <v>0</v>
      </c>
    </row>
    <row r="6" spans="1:8" x14ac:dyDescent="0.45">
      <c r="B6" s="5" t="s">
        <v>75</v>
      </c>
      <c r="C6" s="5"/>
      <c r="D6" s="5"/>
      <c r="E6" s="16" t="s">
        <v>12</v>
      </c>
      <c r="F6" s="15" t="s">
        <v>76</v>
      </c>
    </row>
    <row r="7" spans="1:8" x14ac:dyDescent="0.45">
      <c r="B7" s="5"/>
      <c r="C7" s="5"/>
      <c r="D7" s="5"/>
      <c r="E7" s="5"/>
      <c r="F7" s="5"/>
    </row>
    <row r="8" spans="1:8" x14ac:dyDescent="0.45">
      <c r="B8" s="5"/>
      <c r="C8" s="5"/>
      <c r="D8" s="5"/>
      <c r="E8" s="5"/>
      <c r="F8" s="5"/>
    </row>
    <row r="9" spans="1:8" ht="18" x14ac:dyDescent="0.55000000000000004">
      <c r="A9" s="4" t="s">
        <v>166</v>
      </c>
      <c r="B9" s="5"/>
      <c r="C9" s="5"/>
      <c r="D9" s="5"/>
      <c r="E9" s="5"/>
      <c r="F9" s="5"/>
    </row>
    <row r="10" spans="1:8" x14ac:dyDescent="0.45">
      <c r="B10" s="5" t="s">
        <v>167</v>
      </c>
      <c r="C10" s="5"/>
      <c r="D10" s="5"/>
      <c r="E10" s="5"/>
      <c r="F10" s="5"/>
    </row>
    <row r="11" spans="1:8" x14ac:dyDescent="0.45">
      <c r="B11" s="5"/>
      <c r="C11" s="5"/>
      <c r="D11" s="5"/>
      <c r="E11" s="5"/>
      <c r="F11" s="5"/>
    </row>
    <row r="12" spans="1:8" x14ac:dyDescent="0.45">
      <c r="A12" s="3" t="s">
        <v>159</v>
      </c>
      <c r="B12" s="19" t="s">
        <v>161</v>
      </c>
      <c r="C12" s="19"/>
      <c r="D12" s="19"/>
      <c r="E12" s="5"/>
      <c r="F12" s="5"/>
    </row>
    <row r="13" spans="1:8" ht="15.75" x14ac:dyDescent="0.45">
      <c r="B13" s="5" t="s">
        <v>163</v>
      </c>
      <c r="C13" s="21">
        <v>777</v>
      </c>
      <c r="D13" s="15" t="s">
        <v>162</v>
      </c>
      <c r="E13" s="21">
        <v>2190</v>
      </c>
      <c r="F13" s="15" t="s">
        <v>162</v>
      </c>
      <c r="G13" s="12"/>
      <c r="H13" s="2">
        <f>IF(G13=0,0,C13+(G13*E13))</f>
        <v>0</v>
      </c>
    </row>
    <row r="14" spans="1:8" ht="15.75" x14ac:dyDescent="0.45">
      <c r="B14" s="5" t="s">
        <v>164</v>
      </c>
      <c r="C14" s="21">
        <v>777</v>
      </c>
      <c r="D14" s="15" t="s">
        <v>162</v>
      </c>
      <c r="E14" s="21">
        <v>5490</v>
      </c>
      <c r="F14" s="15" t="s">
        <v>162</v>
      </c>
      <c r="G14" s="12"/>
      <c r="H14" s="2">
        <f>IF(G14=0,0,C14+(G14*E14))</f>
        <v>0</v>
      </c>
    </row>
    <row r="15" spans="1:8" ht="15.75" x14ac:dyDescent="0.45">
      <c r="B15" s="5" t="s">
        <v>165</v>
      </c>
      <c r="C15" s="21"/>
      <c r="D15" s="15" t="s">
        <v>162</v>
      </c>
      <c r="E15" s="16" t="s">
        <v>12</v>
      </c>
      <c r="F15" s="15" t="s">
        <v>162</v>
      </c>
    </row>
    <row r="16" spans="1:8" x14ac:dyDescent="0.45">
      <c r="B16" s="5"/>
      <c r="C16" s="5"/>
      <c r="D16" s="5"/>
      <c r="E16" s="5"/>
      <c r="F16" s="5"/>
    </row>
    <row r="17" spans="1:8" x14ac:dyDescent="0.45">
      <c r="A17" s="3" t="s">
        <v>158</v>
      </c>
      <c r="B17" s="19" t="s">
        <v>160</v>
      </c>
      <c r="C17" s="19"/>
      <c r="D17" s="19"/>
      <c r="F17" s="15"/>
    </row>
    <row r="18" spans="1:8" x14ac:dyDescent="0.45">
      <c r="A18" s="3"/>
      <c r="B18" s="5" t="s">
        <v>77</v>
      </c>
      <c r="C18" s="5"/>
      <c r="D18" s="5"/>
      <c r="E18" s="2">
        <v>2980</v>
      </c>
      <c r="F18" s="15" t="s">
        <v>81</v>
      </c>
      <c r="G18" s="12"/>
      <c r="H18" s="2">
        <f>G18*E18</f>
        <v>0</v>
      </c>
    </row>
    <row r="19" spans="1:8" x14ac:dyDescent="0.45">
      <c r="B19" s="5" t="s">
        <v>78</v>
      </c>
      <c r="C19" s="5"/>
      <c r="D19" s="5"/>
      <c r="E19" s="2">
        <v>5810</v>
      </c>
      <c r="F19" s="15" t="s">
        <v>81</v>
      </c>
      <c r="G19" s="12"/>
      <c r="H19" s="2">
        <f t="shared" ref="H19:H21" si="0">G19*E19</f>
        <v>0</v>
      </c>
    </row>
    <row r="20" spans="1:8" x14ac:dyDescent="0.45">
      <c r="B20" s="5" t="s">
        <v>79</v>
      </c>
      <c r="C20" s="5"/>
      <c r="D20" s="5"/>
      <c r="E20" s="2">
        <v>11390</v>
      </c>
      <c r="F20" s="15" t="s">
        <v>81</v>
      </c>
      <c r="G20" s="12"/>
      <c r="H20" s="2">
        <f t="shared" si="0"/>
        <v>0</v>
      </c>
    </row>
    <row r="21" spans="1:8" ht="28.5" x14ac:dyDescent="0.45">
      <c r="B21" s="5" t="s">
        <v>80</v>
      </c>
      <c r="C21" s="5"/>
      <c r="D21" s="5"/>
      <c r="E21" s="2">
        <v>5810</v>
      </c>
      <c r="F21" s="15" t="s">
        <v>81</v>
      </c>
      <c r="G21" s="12"/>
      <c r="H21" s="2">
        <f t="shared" si="0"/>
        <v>0</v>
      </c>
    </row>
    <row r="22" spans="1:8" x14ac:dyDescent="0.45">
      <c r="B22" s="5"/>
      <c r="C22" s="5"/>
      <c r="D22" s="5"/>
    </row>
    <row r="25" spans="1:8" s="7" customFormat="1" ht="18" x14ac:dyDescent="0.55000000000000004">
      <c r="A25" s="13" t="s">
        <v>25</v>
      </c>
      <c r="B25" s="8"/>
      <c r="C25" s="8"/>
      <c r="D25" s="8"/>
      <c r="E25" s="9"/>
      <c r="F25" s="9"/>
      <c r="G25" s="11"/>
      <c r="H25" s="14">
        <f>SUM(H4:H24)</f>
        <v>0</v>
      </c>
    </row>
  </sheetData>
  <sheetProtection algorithmName="SHA-512" hashValue="MekzP1X+iXzw1cKSUhWDXJIcTgXa/KwZQGc6goV7akJlqtFgJd5Jmc4/IKENyYjMn++eFGujFAV/xeNREQfxFw==" saltValue="TaHGNpn9lvRJ+et9euCZfw==" spinCount="100000" sheet="1" selectLockedCells="1"/>
  <phoneticPr fontId="9" type="noConversion"/>
  <pageMargins left="0.7" right="0.7" top="0.75" bottom="0.75" header="0.3" footer="0.3"/>
  <pageSetup paperSize="9" orientation="portrait" r:id="rId1"/>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A03145A8A6554B43BFA6642DEBA0B44E" version="1.0.0">
  <systemFields>
    <field name="Objective-Id">
      <value order="0">A11784106</value>
    </field>
    <field name="Objective-Title">
      <value order="0">Ripley Engineering Fee Calculator - FY25-26</value>
    </field>
    <field name="Objective-Description">
      <value order="0"/>
    </field>
    <field name="Objective-CreationStamp">
      <value order="0">2025-07-09T22:20:43Z</value>
    </field>
    <field name="Objective-IsApproved">
      <value order="0">false</value>
    </field>
    <field name="Objective-IsPublished">
      <value order="0">true</value>
    </field>
    <field name="Objective-DatePublished">
      <value order="0">2025-09-11T05:06:28Z</value>
    </field>
    <field name="Objective-ModificationStamp">
      <value order="0">2025-09-11T05:06:28Z</value>
    </field>
    <field name="Objective-Owner">
      <value order="0">Xiau Fan</value>
    </field>
    <field name="Objective-Path">
      <value order="0">ICC Global Folder v12:01. ICC File Plan:COMMON RESOURCES:REFERENCE LIBRARY:DEVELOPMENT PLANNING:PRS Development Planning Ripley Team Library:RVPDA Fact Sheets, Guidance Material &amp; Training</value>
    </field>
    <field name="Objective-Parent">
      <value order="0">Classified Object</value>
    </field>
    <field name="Objective-State">
      <value order="0">Published</value>
    </field>
    <field name="Objective-VersionId">
      <value order="0">vA16749232</value>
    </field>
    <field name="Objective-Version">
      <value order="0">7.0</value>
    </field>
    <field name="Objective-VersionNumber">
      <value order="0">10</value>
    </field>
    <field name="Objective-VersionComment">
      <value order="0"/>
    </field>
    <field name="Objective-FileNumber">
      <value order="0">qA389163</value>
    </field>
    <field name="Objective-Classification">
      <value order="0">Unclassified</value>
    </field>
    <field name="Objective-Caveats">
      <value order="0"/>
    </field>
  </systemFields>
  <catalogues>
    <catalogue name="ICC Document Type Catalogue" type="type" ori="id:cA1">
      <field name="Objective-Responsible Officer">
        <value order="0"/>
      </field>
      <field name="Objective-Department">
        <value order="0"/>
      </field>
      <field name="Objective-Document Date">
        <value order="0"/>
      </field>
      <field name="Objective-PW NAR Formatted Name">
        <value order="0"/>
      </field>
      <field name="Objective-PW NAR Key">
        <value order="0"/>
      </field>
      <field name="Objective-PW Location Description">
        <value order="0"/>
      </field>
      <field name="Objective-PW Property Key">
        <value order="0"/>
      </field>
      <field name="Objective-PW Street">
        <value order="0"/>
      </field>
      <field name="Objective-PW Suburb">
        <value order="0"/>
      </field>
      <field name="Objective-PW Street Suburb Key">
        <value order="0"/>
      </field>
      <field name="Objective-Contact Name">
        <value order="0"/>
      </field>
      <field name="Objective-Contact Key">
        <value order="0"/>
      </field>
      <field name="Objective-PW Application Key">
        <value order="0"/>
      </field>
      <field name="Objective-Connect Creator">
        <value order="0"/>
      </field>
      <field name="Objective-Archive Box">
        <value order="0"/>
      </field>
      <field name="Objective-OCR Status">
        <value order="0"/>
      </field>
      <field name="Objective-Grace Box Number">
        <value order="0"/>
      </field>
      <field name="Objective-Grace File Barcode Number">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A03145A8A6554B43BFA6642DEBA0B4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Compliance Assessments</vt:lpstr>
      <vt:lpstr>Pre-Con - RAL</vt:lpstr>
      <vt:lpstr>Pre-Con - MCU</vt:lpstr>
      <vt:lpstr>PDA OPW &amp; Minor Alt_Change</vt:lpstr>
    </vt:vector>
  </TitlesOfParts>
  <Company>Ipswich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Xiau Fan</dc:creator>
  <cp:lastModifiedBy>Jemna Cheripuram</cp:lastModifiedBy>
  <dcterms:created xsi:type="dcterms:W3CDTF">2024-06-22T06:34:19Z</dcterms:created>
  <dcterms:modified xsi:type="dcterms:W3CDTF">2025-09-11T05:06:21Z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A11784106</vt:lpwstr>
  </property>
  <property fmtid="{D5CDD505-2E9C-101B-9397-08002B2CF9AE}" pid="4" name="Objective-Title">
    <vt:lpwstr>Ripley Engineering Fee Calculator - FY25-26</vt:lpwstr>
  </property>
  <property fmtid="{D5CDD505-2E9C-101B-9397-08002B2CF9AE}" pid="5" name="Objective-Description">
    <vt:lpwstr/>
  </property>
  <property fmtid="{D5CDD505-2E9C-101B-9397-08002B2CF9AE}" pid="6" name="Objective-CreationStamp">
    <vt:filetime>2025-07-09T22:20:43Z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2025-09-11T05:06:28Z</vt:filetime>
  </property>
  <property fmtid="{D5CDD505-2E9C-101B-9397-08002B2CF9AE}" pid="10" name="Objective-ModificationStamp">
    <vt:filetime>2025-09-11T05:06:28Z</vt:filetime>
  </property>
  <property fmtid="{D5CDD505-2E9C-101B-9397-08002B2CF9AE}" pid="11" name="Objective-Owner">
    <vt:lpwstr>Xiau Fan</vt:lpwstr>
  </property>
  <property fmtid="{D5CDD505-2E9C-101B-9397-08002B2CF9AE}" pid="12" name="Objective-Path">
    <vt:lpwstr>ICC Global Folder v12:01. ICC File Plan:COMMON RESOURCES:REFERENCE LIBRARY:DEVELOPMENT PLANNING:PRS Development Planning Ripley Team Library:RVPDA Fact Sheets, Guidance Material &amp; Training:</vt:lpwstr>
  </property>
  <property fmtid="{D5CDD505-2E9C-101B-9397-08002B2CF9AE}" pid="13" name="Objective-Parent">
    <vt:lpwstr>RVPDA Fact Sheets, Guidance Material &amp; Training</vt:lpwstr>
  </property>
  <property fmtid="{D5CDD505-2E9C-101B-9397-08002B2CF9AE}" pid="14" name="Objective-State">
    <vt:lpwstr>Published</vt:lpwstr>
  </property>
  <property fmtid="{D5CDD505-2E9C-101B-9397-08002B2CF9AE}" pid="15" name="Objective-VersionId">
    <vt:lpwstr>vA16749232</vt:lpwstr>
  </property>
  <property fmtid="{D5CDD505-2E9C-101B-9397-08002B2CF9AE}" pid="16" name="Objective-Version">
    <vt:lpwstr>7.0</vt:lpwstr>
  </property>
  <property fmtid="{D5CDD505-2E9C-101B-9397-08002B2CF9AE}" pid="17" name="Objective-VersionNumber">
    <vt:r8>10</vt:r8>
  </property>
  <property fmtid="{D5CDD505-2E9C-101B-9397-08002B2CF9AE}" pid="18" name="Objective-VersionComment">
    <vt:lpwstr/>
  </property>
  <property fmtid="{D5CDD505-2E9C-101B-9397-08002B2CF9AE}" pid="19" name="Objective-FileNumber">
    <vt:lpwstr>qA389163</vt:lpwstr>
  </property>
  <property fmtid="{D5CDD505-2E9C-101B-9397-08002B2CF9AE}" pid="20" name="Objective-Classification">
    <vt:lpwstr>[Inherited - Unclassified]</vt:lpwstr>
  </property>
  <property fmtid="{D5CDD505-2E9C-101B-9397-08002B2CF9AE}" pid="21" name="Objective-Caveats">
    <vt:lpwstr/>
  </property>
  <property fmtid="{D5CDD505-2E9C-101B-9397-08002B2CF9AE}" pid="22" name="Objective-Responsible Officer">
    <vt:lpwstr/>
  </property>
  <property fmtid="{D5CDD505-2E9C-101B-9397-08002B2CF9AE}" pid="23" name="Objective-Department">
    <vt:lpwstr/>
  </property>
  <property fmtid="{D5CDD505-2E9C-101B-9397-08002B2CF9AE}" pid="24" name="Objective-Document Date">
    <vt:lpwstr/>
  </property>
  <property fmtid="{D5CDD505-2E9C-101B-9397-08002B2CF9AE}" pid="25" name="Objective-PW NAR Formatted Name">
    <vt:lpwstr/>
  </property>
  <property fmtid="{D5CDD505-2E9C-101B-9397-08002B2CF9AE}" pid="26" name="Objective-PW NAR Key">
    <vt:lpwstr/>
  </property>
  <property fmtid="{D5CDD505-2E9C-101B-9397-08002B2CF9AE}" pid="27" name="Objective-PW Location Description">
    <vt:lpwstr/>
  </property>
  <property fmtid="{D5CDD505-2E9C-101B-9397-08002B2CF9AE}" pid="28" name="Objective-PW Property Key">
    <vt:lpwstr/>
  </property>
  <property fmtid="{D5CDD505-2E9C-101B-9397-08002B2CF9AE}" pid="29" name="Objective-PW Street">
    <vt:lpwstr/>
  </property>
  <property fmtid="{D5CDD505-2E9C-101B-9397-08002B2CF9AE}" pid="30" name="Objective-PW Suburb">
    <vt:lpwstr/>
  </property>
  <property fmtid="{D5CDD505-2E9C-101B-9397-08002B2CF9AE}" pid="31" name="Objective-PW Street Suburb Key">
    <vt:lpwstr/>
  </property>
  <property fmtid="{D5CDD505-2E9C-101B-9397-08002B2CF9AE}" pid="32" name="Objective-Contact Name">
    <vt:lpwstr/>
  </property>
  <property fmtid="{D5CDD505-2E9C-101B-9397-08002B2CF9AE}" pid="33" name="Objective-Contact Key">
    <vt:lpwstr/>
  </property>
  <property fmtid="{D5CDD505-2E9C-101B-9397-08002B2CF9AE}" pid="34" name="Objective-PW Application Key">
    <vt:lpwstr/>
  </property>
  <property fmtid="{D5CDD505-2E9C-101B-9397-08002B2CF9AE}" pid="35" name="Objective-Connect Creator">
    <vt:lpwstr/>
  </property>
  <property fmtid="{D5CDD505-2E9C-101B-9397-08002B2CF9AE}" pid="36" name="Objective-Archive Box">
    <vt:lpwstr/>
  </property>
  <property fmtid="{D5CDD505-2E9C-101B-9397-08002B2CF9AE}" pid="37" name="Objective-OCR Status">
    <vt:lpwstr/>
  </property>
  <property fmtid="{D5CDD505-2E9C-101B-9397-08002B2CF9AE}" pid="38" name="Objective-Grace Box Number">
    <vt:lpwstr/>
  </property>
  <property fmtid="{D5CDD505-2E9C-101B-9397-08002B2CF9AE}" pid="39" name="Objective-Grace File Barcode Number">
    <vt:lpwstr/>
  </property>
  <property fmtid="{D5CDD505-2E9C-101B-9397-08002B2CF9AE}" pid="40" name="Objective-Comment">
    <vt:lpwstr/>
  </property>
</Properties>
</file>